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15480" windowHeight="7935" activeTab="1"/>
  </bookViews>
  <sheets>
    <sheet name="Summary BOQ" sheetId="3" r:id="rId1"/>
    <sheet name="Plumbing CSR" sheetId="5" r:id="rId2"/>
  </sheets>
  <definedNames>
    <definedName name="_xlnm.Print_Area" localSheetId="1">'Plumbing CSR'!$A$1:$F$50</definedName>
    <definedName name="_xlnm.Print_Area" localSheetId="0">'Summary BOQ'!$A$1:$F$39</definedName>
  </definedNames>
  <calcPr calcId="144525"/>
</workbook>
</file>

<file path=xl/calcChain.xml><?xml version="1.0" encoding="utf-8"?>
<calcChain xmlns="http://schemas.openxmlformats.org/spreadsheetml/2006/main">
  <c r="F28" i="3" l="1"/>
  <c r="C13" i="3"/>
  <c r="C12" i="3"/>
  <c r="F27" i="3" l="1"/>
  <c r="F25" i="3"/>
  <c r="F32" i="3" l="1"/>
  <c r="F37" i="3" s="1"/>
  <c r="F33" i="3"/>
  <c r="F36" i="3"/>
  <c r="F7" i="5" l="1"/>
  <c r="F8" i="5"/>
  <c r="F9" i="5"/>
  <c r="F10" i="5"/>
  <c r="F11" i="5"/>
  <c r="F12" i="5"/>
  <c r="F13" i="5"/>
  <c r="F14" i="5"/>
  <c r="F16" i="5"/>
  <c r="F17" i="5"/>
  <c r="F6" i="5"/>
  <c r="F20" i="3" l="1"/>
  <c r="F21" i="3"/>
  <c r="F22" i="3"/>
  <c r="F16" i="3" l="1"/>
  <c r="F8" i="3" l="1"/>
  <c r="F15" i="3"/>
  <c r="F7" i="3"/>
  <c r="F6" i="3"/>
  <c r="F34" i="3"/>
  <c r="F35" i="3"/>
  <c r="F18" i="3"/>
  <c r="F9" i="3"/>
  <c r="J21" i="3" l="1"/>
  <c r="F11" i="3" l="1"/>
  <c r="F10" i="3"/>
  <c r="F13" i="3" l="1"/>
  <c r="F14" i="3"/>
  <c r="F12" i="3"/>
  <c r="C15" i="5" l="1"/>
  <c r="F15" i="5" s="1"/>
  <c r="F18" i="5" s="1"/>
  <c r="F23" i="3" l="1"/>
  <c r="F26" i="3"/>
  <c r="I24" i="5"/>
  <c r="F24" i="3" l="1"/>
</calcChain>
</file>

<file path=xl/sharedStrings.xml><?xml version="1.0" encoding="utf-8"?>
<sst xmlns="http://schemas.openxmlformats.org/spreadsheetml/2006/main" count="167" uniqueCount="97">
  <si>
    <t>Item</t>
  </si>
  <si>
    <t>Description</t>
  </si>
  <si>
    <t>Qty</t>
  </si>
  <si>
    <t>Unit</t>
  </si>
  <si>
    <t>Rate (Rs)</t>
  </si>
  <si>
    <t>Amount (Rs)</t>
  </si>
  <si>
    <t>%Sft</t>
  </si>
  <si>
    <t>P.Rft</t>
  </si>
  <si>
    <t>Rft</t>
  </si>
  <si>
    <t>%Cft</t>
  </si>
  <si>
    <t>Pacca brick work in ground floor (5ie,P20)</t>
  </si>
  <si>
    <t>Supplying and Fixing G.I Frames/Choukhats  of size 7"x2" or 4-1/2"x3" (29,Page92)</t>
  </si>
  <si>
    <t>Cement plaster 3/8" 1:4 upto12' height(11a,p51)</t>
  </si>
  <si>
    <t>Cement plaster 1/2" 1:6  upto 12' height (13b-p51)</t>
  </si>
  <si>
    <t>Laying floor of approved with glazed tile 1/4" thick cement 1:2 over 3/4" thick cement mortar 1:2 complete    (25-p-42</t>
  </si>
  <si>
    <t>P.Sft</t>
  </si>
  <si>
    <t>Gavanzied wire guaze fixed to chowkets with 3/4" dedoar steps and screw (14d-P57)</t>
  </si>
  <si>
    <t>Scraping,burshing and removing old paint (3-P67)</t>
  </si>
  <si>
    <t>Distemper 02 coats (24b,p53)</t>
  </si>
  <si>
    <t>Applying floting coat of cement 1/32" thick (14-p52)</t>
  </si>
  <si>
    <t>White glazed tiles 1/4" thick dado jointed in white cement and laid over 1:2 cement sand morter 3/4" thick i/c finishing (37-P-44)</t>
  </si>
  <si>
    <t>S/F in position iron steel Grill of 3/4" x 1/4" size flate iron of approved design i/c  painting 3 coats etc. complete (weight bless 3.7 lbs/sq Feet of finished Grill)</t>
  </si>
  <si>
    <t>Providing and fixing with sunk iron screws wooden Architrave approved design/shape having width not less than 2-1/2" inches as directed by Engineer Incharge (60,Page-66)</t>
  </si>
  <si>
    <t>Cement concrete brick or stone ballast 1 1/2" to 2" guge  1:4:8 (4e-p-15)</t>
  </si>
  <si>
    <t>Providing and Laying 1" thick c.c topping (1:2:4) i/c surface finshing &amp; dividing into pannles 3" thick (16d-P41)</t>
  </si>
  <si>
    <t>Dismentling Cemenet Concrete plain 1:3:6 (19b-P-10)</t>
  </si>
  <si>
    <t>P.Unit</t>
  </si>
  <si>
    <t>Rate (Rs.)</t>
  </si>
  <si>
    <t>Amount (Rs.)</t>
  </si>
  <si>
    <t>Providing and fixing squatting type white glazed earthenware W.C. Pan with front inlet &amp; complete with including the cost of flushing cistern with internal fittings and flush pipe with holes in wall plinth and floor with the Pipe connection &amp; Making good in cement concrete 1:2:4 ( Foreign Equivalent) A). W.C Pan 23" and low level earthen ware flush tank 3 gallon with 4" dia white glazed earthen ware tap and plastic thimble (S.I No.1a,Page-1)</t>
  </si>
  <si>
    <t>Each</t>
  </si>
  <si>
    <t>24" x 18" Lavatory Basin in white glazed earthen ware complete with and including the cost of W.I or C.I cantilever 6 inches built into walls, painted white in two coats after primary coat of red lead paint a pair of 1/2" die rubber plig an chrome placed brass chain 1-1/4" dia, melloable iron or brass unions and making requisite number of holes in wall plinth and floor for Pipe connections and making good in cement concrete 1:2:4     ( foreign or Equivalent ) Counter type Basin.(Item 13 Page-4)</t>
  </si>
  <si>
    <t>Providing &amp; fixing 24" x 18" beveled edge mirror of Beglium glass complete with 21/8" thick hard board and c.p. screws fixed to wooden plear b Superior Quality. 
(Item No. 3-b Page-7)</t>
  </si>
  <si>
    <t xml:space="preserve">Providing &amp; fixing Soap tray earthen ware with C.P. screw etc complete (Item No. 5 Page 8) </t>
  </si>
  <si>
    <t xml:space="preserve"> Supplying &amp; fixing wash Basin mixture of superior quailty with c.p head 1/2" dia (Item No. 14 (a) Page 19)</t>
  </si>
  <si>
    <t>Supplying &amp; fixing concealed tee stop cock of superior quality with cc, p head 1/2" dia  (Item No. 12 (a) Page 18)</t>
  </si>
  <si>
    <t>Supply and fixing long neck bib cock of superior quality with c.p. head 1/2" dia (Item No. 13 Page 19)</t>
  </si>
  <si>
    <t>P/F UPVC Pipe (AGM) SCh:40 (E) on Surface using Clips /Saddle of approved Quality and Meterial etc paid separatly recessed in masonary ,C.C or R-C-C upto 60' height and making good with C.C I/c cutting ,finishing etc complete as per instruction of the engineer Incharge . Specification of material should meet the requirement of class 12 &amp; 5 B in accordance with AS + MD 1784 type grade 1 rate I/C att cost of labour , material charges Scaffolding ladders etc complete (N.S.I ) 1" Dia</t>
  </si>
  <si>
    <t>P/F UPVC Pipe (AGM) SCh:40 (E) on Surface using Clips /Saddle of approved Quality and Meterial etc paid separatly recessed in masonary ,C.C or R-C-C upto 60' height and making good with C.C I/c cutting ,finishing etc complete as per instruction of the engineer Incharge . Specification of material should meet the requirement of class 12 &amp; 5 B in accordance with AS + MD 1784 type grade 1 rate I/C  cost of labour , material charges Scaffolding ladders etc complete (N.S.I ) 1-1/4" Dia</t>
  </si>
  <si>
    <t>P/F  Band /Elbow (90degree)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Incharge , Specification of the material should meet the requirments of material , cartage , scaffolding / ladders etc. complete (N.S.I)  1" Dia</t>
  </si>
  <si>
    <t>P/F  Band /Elbow (90degree)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Incharge , Specification of the material should meet the requirments of material , cartage , scaffolding / ladders etc. complete (N.S.I)  1-1/4" Dia</t>
  </si>
  <si>
    <t>P/F  Band /Elbow (90degree)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Incharge , Specification of the material should meet the requirments of material , cartage , scaffolding / ladders etc. complete (N.S.I)  4" Dia</t>
  </si>
  <si>
    <t>P/F TEE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With the ASTM-D -1784 type 1 grade TEE 1. Rate Includes all Costs of Labour , material cartage (N.S.I)  1-1/4" Dia</t>
  </si>
  <si>
    <t>P/F TEE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With the ASTM-D _ 1784 type 1 grade TEE 1. Rate Includes all Costs of Labour , material cartage (N.S.I)  4" Dia</t>
  </si>
  <si>
    <t>P/F COUPLING/SOCKET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accor with the ASTM-D_1784 Type 1 grade TEE 1. Rate Includes all Costs of labour ,material cartage,scaffo ladders etc complete (N.S.I)  1" Dia</t>
  </si>
  <si>
    <t>P/F COUPLING/SOCKET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accor with the ASTM-D_1784 Type 1 grade TEE 1. Rate Includes all Costs of labour ,material cartage,scaffo ladders etc complete (N.S.I)  1-1/4" Dia</t>
  </si>
  <si>
    <t>P/F COUPLING/SOCKET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accor with the ASTM-D_1784 Type 1 grade TEE 1. Rate Includes all Costs of labour ,material cartage,scaffo ladders etc complete (N.S.I)  4" Dia</t>
  </si>
  <si>
    <t>P/F UNION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accor with the ASTM-D_1784 Type 1 grade TEE 1. Rate Includes all Costs of labour ,material cartage,scaffo ladders etc complete (N.S.I) 1" Dia</t>
  </si>
  <si>
    <t>P/F UNION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accor with the ASTM-D_1784 Type 1 grade TEE 1. Rate Includes all Costs of labour ,material cartage,scaffo ladders etc complete (N.S.I) 1-1/4" Dia</t>
  </si>
  <si>
    <t xml:space="preserve">P/F UPVC P- Trap W/Elbow (45 degree) of SCH- 40 PVC of NAMAT OR EQUIVALENT make o and design of verious fixed to UPVC pipe / fittings paid separately, using approved adhesiv (AGM or WELDON, made in USA, in ORANGE colour) upto 60 ft height as per instruction of the Incharge. Specifications of the metrial should meet to requirements of class 12454-B in accor the ASTM-D- 1784 type 1 grade 1. rate includes all costs of labour, material cartage scaffolding / ladders etc (N.S.I ) 4"Dia </t>
  </si>
  <si>
    <t>P/F UPVC WYE (Y) (45 degree) of SCH-40 PVC of NAMAT OR EQUIVALENT make of appro and design of verious sizes fixed to UPVC pipe / fittings paid separately, using approved adhesive (AGM or WELDON, made in USA, in ORANGE colour ) upto 60 ft height as per instruction of the Incharge, Specifications of the material should meet the requirements of class 12454-B in accor the ASTM -D- 1 grade 1. Rate include all costs of labour, material cartage, scaffolding / adders etc complete (N.S.I). 4" Dia</t>
  </si>
  <si>
    <t xml:space="preserve">P/F UPVC PLUG ELBOW (45 degree) of SCH- 40 PVC of NAMAT OR EQUIVLAENT make of and design of verious sizes fixed to UPVC pipe / fittings paid separately using approved adhesiv (AGM or WELDON, made USA in ORANGE colour ) upto 60 ft height as per instruction of the Incharge, Specifications of the material should meet the requirements of class 12454-B in accor scaffolding / ladders etc complete (N.S.I) 4"DIA </t>
  </si>
  <si>
    <t>P/F UPVC PLUG TEE of SCH-40 PVC of NAMAT OR EQUIBALENT make of approved quilty verious sizes fixed to UPVC pipe / fittings paid speparately, using approved adhesive compound ( specifications of the material should meet thee requirements of class 12454-B in accordance with ASTM-D- 1784 type 1 grade 1. Rate include all costs of labour, material cartage, scaffo ladders etc complete (N.S.I) 4" Dia</t>
  </si>
  <si>
    <t>P/F UPVC VENT COWEL ( LOCAL) of SCH- 40 PVC of NAMAT OR EQUIVALENT make of a and design of verious sizes fixed UPVC pipe / fittings paid separately, using approved adhesiv (AGM or WELDON , MADE IN usa, in ORANGE colour) upto 60 ft height as per instruction of the Incharge, Specofocations of the material should meet requirements of class 12454-B in accor, the ASTN-D- 1784 type 1 grade 1. Rate includes all costs of labour, material cartage, scaffolding / ladders etc complete (N.S.I). 4"Dia</t>
  </si>
  <si>
    <t>P/F COMPACTE BALL VALVE of SCH-40 PVC of  NAMAT OR EQUIVALENT make of approve and design of various sizes fixed to UPVC pipe / fitting paid separately , using approved adhesiv (AGM or WELDON, make in USA, in ORANGE  colour) upto 60ft height as per instruction of the Incharge, Specifications of the material should meet the requirements of class 12454-B in accor, the ASTM-D- 1784 type 1 grade 1 . Rate including all costs labour, material cartage, scaffolding / ladders etc complete (N.S.I) 1-1/4" Dia</t>
  </si>
  <si>
    <t>Providing and Fixing deodar Almirah 9"-12" depth including boxing with back shelves ,shutters brass fitting complete (S.I No.23,Page-60)</t>
  </si>
  <si>
    <t>Providing &amp; fixing chrome plated towel rail complete with brackets fixing on wooden cleats with 1" long C.P. brass screw TOWEL RAIL 42" LONG b 3/4" dia round or square ( Superior quality ) (Item No. 1 (III)  b page 7)</t>
  </si>
  <si>
    <t>Providing and fixing Eureopean type white glazed earthen ware wash down w.c pan complete withand I/c the cost of white /black plastic seat(Best Quality) and lid with c.p brass hineges and  buffers,3 gellons white glazed eathen ware low level foushing cistern with siphon fitting 1-1/2" dia white porcelain enamelled flush bend 3/4" dia and making requiste number of holes in wall , plinth and floor for pipe connection and making good in cement concrete 1:2:4 (Foreign Quality)(S.I.No.5-P2)</t>
  </si>
  <si>
    <t>Providing &amp; Fixing wall shower set of approved make ( Master or equivalent) including cost of CP nipples etc complete in all respects. (N.S.I)</t>
  </si>
  <si>
    <t>STANDARD MANHOLES 
Construction of Manholes or inspection chamber for the required diameter of circular sewer anf 3'-6" depth with walls of B.B. in cement sand mortar 1:3, cement plaster 1:3, 1/2" thick inside walls an1: thick over benching and channel i/c fixing C.I. manhole cover with frame of clear openining 18" x 18" of 1.75 cwt embedded in plain CC 1:2:4 and fixing 1" dia M.S. steps 6" from face of wall at 12" duly painted etc complete as per drawing and as directed SIZE 4" TO 12" DIA 2'x2'x3'-6"</t>
  </si>
  <si>
    <t>Providing &amp; fixing steel sink stainless local make complete with cast iron or wraught iron brackets 6 inchs built in wall 1-1/2" c.p bubber plug chrome plated brass chain 1-1/2" P.V.C waste pipe &amp; making requisite number of holes in wall &amp; plinth &amp; floor for pipe connection &amp; making good in cement concrete 1:2:4 (19c-P,6)</t>
  </si>
  <si>
    <t>Painting New Surface Doors and Windows 03 coats (5-c-P69)</t>
  </si>
  <si>
    <t>Dismantling glazed or encaustic tiles etc.(55,p13)</t>
  </si>
  <si>
    <t>Removing Windows &amp; sky Light with Chowkets.(33B-P12)</t>
  </si>
  <si>
    <t>Removing Doors with Chowkets (33a-P12)</t>
  </si>
  <si>
    <t>P.No</t>
  </si>
  <si>
    <t>Removing cement plaster (53-p13)</t>
  </si>
  <si>
    <t>Laying Murum Flooring Layer 1" thick (S.I No.1,Page-40)</t>
  </si>
  <si>
    <t>Providing and fixing Cement paving blocks flooring having size of 197x 97x 80 (mm)of city /quddra/ cobble shape with pigment having strength b/w 5000 psi 8500 psi I/c filling the joints with hill sand and laying in specified manner/patter and design etc :complete (74,P-49)</t>
  </si>
  <si>
    <t>1st class Deodar wood wrought joinery in doors and windows etc.fixed in position i/c hold fasts hinges iron tower blts Chowkets cleats handles &amp; cords with hooks etc.3/4" (only shutters). (7a-P57)</t>
  </si>
  <si>
    <t>P/F  Band /Elbow (90degree)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Incharge , Specification of the material should meet the requirments of material , cartage , scaffolding / ladders etc. complete (N.S.I)  3/8" Dia</t>
  </si>
  <si>
    <t>P/F UPVC Pipe (AGM) SCh:40 (E) on Surface using Clips /Saddle of approved Quality and Meterial etc paid separatly recessed in masonary ,C.C or R-C-C upto 60' height and making good with C.C I/c cutting ,finishing etc complete as per instruction of the engineer Incharge . Specification of material should meet the requirement of class 12 &amp; 5 B in accordance with AS + MD 1784 type grade 1 rate I/C att cost of labour , material charges Scaffolding ladders etc complete (N.S.I ) 3/8" Dia</t>
  </si>
  <si>
    <t>P/F TEE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With the ASTM-D _ 1784 type 1 grade TEE 1. Rate Includes all Costs of Labour , material cartage (N.S.I)  3/8" Dia</t>
  </si>
  <si>
    <t>P/F TEE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in accordance With the ASTM-D _ 1784 type 1 grade TEE 1. Rate Includes all Costs of Labour , material cartage (N.S.I) 1" Dia</t>
  </si>
  <si>
    <t>P/F COUPLING/SOCKET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accor with the ASTM-D_1784 Type 1 grade TEE 1. Rate Includes all Costs of labour ,material cartage,scaffo ladders etc complete (N.S.I)  3/ 8" Dia</t>
  </si>
  <si>
    <t>P/F UNION of SCH-40 PVC of NAMAT OR EQUIVALENT make of approved quality and design of verious sizes fixed to UPVC pipe / fitting paid separately,using approved adhesive compound (or WELDON ,made in USA ,in ORANGE colour ) upto 60' ft height as per instruction of the Engineer Incharge Specifications of the material should meet the requirements of class 12454 -B accor with the ASTM-D_1784 Type 1 grade TEE 1. Rate Includes all Costs of labour ,material cartage,scaffo ladders etc complete (N.S.I) 3/ 8" Dia</t>
  </si>
  <si>
    <t>(PART-B - I) SCHEDULE ITEM  FIXTURES AND FITTINGS</t>
  </si>
  <si>
    <t>P/F UPVC Pipe (AGM) SCh:40 (E) on Surface using Clips /Saddle of approved Quality and Meterial etc paid separatly recessed in masonary ,C.C or R-C-C upto 60' height and making good with C.C I/c cutting ,finishing etc complete as per instruction of the engineer Incharge . Specification of material should meet the requirement of class 12 &amp; 5 B in accordance with AS + MD 1784 type grade 1 rate I/C  cost of labour , material charges Scaffolding ladders etc complete (N.S.I ) 6" Dia</t>
  </si>
  <si>
    <t>Supplying and filling sand under floor and plugging in walls (S.I No.29,Page-25)</t>
  </si>
  <si>
    <t>Sub-Total Part-B (Civil Work)</t>
  </si>
  <si>
    <t>Sub-Total Part-A (Civil Work)</t>
  </si>
  <si>
    <t>Preparing the surface and painting with weather coat i/c rubbing the surface with brick/sand paper filling the voids with chalk/plaster of paris and then painting weather coat of approved make in 02 Coats  (38b,P-55)</t>
  </si>
  <si>
    <t>Hard Wood railing of any shape and design including bends,corners fixed in position including polishing complete as directed (S.I.No.30-P,62)</t>
  </si>
  <si>
    <t>Providing &amp; fixing (2x2) Mono Block Pump &amp; Motor of 3.0 BHP (Golden/Supereme) with all accessories as per dirction of Engineer Incharge.</t>
  </si>
  <si>
    <t>P.Nos</t>
  </si>
  <si>
    <t>Boring with casing of 2" i/c: all accessories with labour charges.</t>
  </si>
  <si>
    <t>Premium Quoted by  contractor ……….% Above/Below</t>
  </si>
  <si>
    <t>Total Amount Carried to Summary</t>
  </si>
  <si>
    <t>BOQ</t>
  </si>
  <si>
    <t>REMAINING WORK OF HOSTEL # 04 @ CMC, LARKANA</t>
  </si>
  <si>
    <t>Part-A (Civil Work) Schedule Items</t>
  </si>
  <si>
    <t>Providing, Laying uPVC Pressure Pipes of class D fixing in trench, walls, i/c cutting fitting and jointing with solvent cement i/c testing with water to a head of 122 meter over 400 ft, i/c cost of socket, elbow, tee etc bend, complete in all respect  4"dia (100 mm).(Item No. 6- Page -24 )</t>
  </si>
  <si>
    <t>PLUMBING WORK (PART-I) CSR-2012</t>
  </si>
  <si>
    <t xml:space="preserve">Sub-Total Part-I CSR-2012 </t>
  </si>
  <si>
    <t xml:space="preserve">(PART-II) NON-SCHEDULE ITEM </t>
  </si>
  <si>
    <t>Total Amount (Part-II) N.S.I</t>
  </si>
  <si>
    <t>Part-B (Civil Work) External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</si>
</sst>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9"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color theme="1"/>
      <name val="Cambria"/>
      <family val="1"/>
      <scheme val="major"/>
    </font>
    <font>
      <b/>
      <sz val="10"/>
      <color theme="1"/>
      <name val="Times New Roman"/>
      <family val="1"/>
    </font>
    <font>
      <sz val="10"/>
      <color theme="1"/>
      <name val="Times New Roman"/>
      <family val="1"/>
    </font>
    <font>
      <sz val="10"/>
      <name val="Times New Roman"/>
      <family val="1"/>
    </font>
    <font>
      <b/>
      <u/>
      <sz val="14"/>
      <color theme="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Border="1"/>
    <xf numFmtId="0" fontId="3" fillId="0" borderId="1" xfId="0" applyFont="1" applyBorder="1"/>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horizontal="center"/>
    </xf>
    <xf numFmtId="0" fontId="0" fillId="0" borderId="0" xfId="0" applyAlignment="1">
      <alignment vertical="center"/>
    </xf>
    <xf numFmtId="43" fontId="3" fillId="0" borderId="0" xfId="1" applyNumberFormat="1" applyFont="1" applyBorder="1" applyAlignment="1">
      <alignment horizontal="center" vertical="center"/>
    </xf>
    <xf numFmtId="0" fontId="2" fillId="0" borderId="1" xfId="0" applyFont="1" applyBorder="1" applyAlignment="1">
      <alignment horizontal="center" vertical="center"/>
    </xf>
    <xf numFmtId="164" fontId="0" fillId="0" borderId="0" xfId="0" applyNumberFormat="1"/>
    <xf numFmtId="165" fontId="0" fillId="0" borderId="0" xfId="0" applyNumberFormat="1"/>
    <xf numFmtId="0" fontId="3" fillId="0" borderId="1" xfId="0" applyFont="1" applyBorder="1" applyAlignment="1">
      <alignment horizontal="justify" wrapText="1"/>
    </xf>
    <xf numFmtId="0" fontId="3" fillId="0" borderId="1" xfId="0" applyFont="1" applyBorder="1" applyAlignment="1">
      <alignment horizontal="justify" vertical="top" wrapText="1"/>
    </xf>
    <xf numFmtId="43" fontId="3" fillId="0" borderId="1" xfId="1" applyFont="1" applyBorder="1" applyAlignment="1">
      <alignment horizontal="center" vertical="center"/>
    </xf>
    <xf numFmtId="0" fontId="3" fillId="0" borderId="1" xfId="0" applyFont="1" applyBorder="1" applyAlignment="1">
      <alignment wrapText="1"/>
    </xf>
    <xf numFmtId="164" fontId="3" fillId="0" borderId="1" xfId="1" applyNumberFormat="1" applyFont="1" applyBorder="1" applyAlignment="1">
      <alignment horizontal="center" vertical="center"/>
    </xf>
    <xf numFmtId="0" fontId="3" fillId="0" borderId="2" xfId="0" applyFont="1" applyBorder="1" applyAlignment="1">
      <alignment horizontal="left" vertical="center" wrapText="1"/>
    </xf>
    <xf numFmtId="43"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164" fontId="2" fillId="0" borderId="1" xfId="1" applyNumberFormat="1" applyFont="1" applyBorder="1" applyAlignment="1">
      <alignment horizontal="right" vertical="center"/>
    </xf>
    <xf numFmtId="0" fontId="2"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3" fillId="0" borderId="1" xfId="0" applyFont="1" applyBorder="1" applyAlignment="1">
      <alignment vertical="center" wrapText="1"/>
    </xf>
    <xf numFmtId="2" fontId="3" fillId="0" borderId="1" xfId="0" applyNumberFormat="1" applyFont="1" applyBorder="1" applyAlignment="1">
      <alignment vertical="center"/>
    </xf>
    <xf numFmtId="164" fontId="3" fillId="0" borderId="1" xfId="1" applyNumberFormat="1" applyFont="1" applyBorder="1" applyAlignment="1">
      <alignment vertical="center"/>
    </xf>
    <xf numFmtId="0" fontId="3" fillId="0" borderId="1" xfId="0" applyFont="1" applyBorder="1" applyAlignment="1">
      <alignment vertical="top" wrapText="1"/>
    </xf>
    <xf numFmtId="1" fontId="3" fillId="0" borderId="1" xfId="0" applyNumberFormat="1" applyFont="1" applyBorder="1" applyAlignment="1">
      <alignment horizontal="center" vertical="center"/>
    </xf>
    <xf numFmtId="43" fontId="3" fillId="0" borderId="1" xfId="1" applyFont="1" applyBorder="1" applyAlignment="1">
      <alignment vertical="center"/>
    </xf>
    <xf numFmtId="0" fontId="7" fillId="0" borderId="1" xfId="0" applyFont="1" applyBorder="1" applyAlignment="1">
      <alignment wrapText="1"/>
    </xf>
    <xf numFmtId="0" fontId="6" fillId="0" borderId="1" xfId="0" applyFont="1" applyBorder="1" applyAlignment="1">
      <alignment horizontal="justify"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justify" vertical="top" wrapText="1"/>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4" fontId="6" fillId="3" borderId="5" xfId="1" applyNumberFormat="1" applyFont="1" applyFill="1" applyBorder="1" applyAlignment="1">
      <alignment horizontal="right"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43" fontId="6" fillId="0" borderId="1" xfId="1" applyFont="1" applyBorder="1" applyAlignment="1">
      <alignment horizontal="center" vertical="center"/>
    </xf>
    <xf numFmtId="164" fontId="6" fillId="0" borderId="1" xfId="1" applyNumberFormat="1" applyFont="1" applyBorder="1" applyAlignment="1">
      <alignment horizontal="center" vertical="center"/>
    </xf>
    <xf numFmtId="164" fontId="6" fillId="0" borderId="5" xfId="1" applyNumberFormat="1" applyFont="1" applyBorder="1" applyAlignment="1">
      <alignment horizontal="center" vertical="center"/>
    </xf>
    <xf numFmtId="43" fontId="6" fillId="0" borderId="1" xfId="1" applyFont="1" applyBorder="1" applyAlignment="1">
      <alignment horizontal="center" vertical="center" wrapText="1"/>
    </xf>
    <xf numFmtId="164" fontId="3" fillId="0" borderId="1" xfId="0" applyNumberFormat="1" applyFont="1" applyBorder="1" applyAlignment="1">
      <alignment horizontal="center" vertical="center"/>
    </xf>
    <xf numFmtId="0" fontId="6" fillId="0" borderId="1" xfId="0" applyFont="1" applyBorder="1" applyAlignment="1">
      <alignment horizontal="left"/>
    </xf>
    <xf numFmtId="164" fontId="6" fillId="0" borderId="5" xfId="0" applyNumberFormat="1" applyFont="1" applyBorder="1" applyAlignment="1">
      <alignment horizontal="center" vertical="center"/>
    </xf>
    <xf numFmtId="43" fontId="3" fillId="0" borderId="1" xfId="1" applyFont="1" applyBorder="1" applyAlignment="1">
      <alignment horizontal="center" vertical="center" wrapText="1"/>
    </xf>
    <xf numFmtId="43" fontId="6" fillId="3" borderId="1" xfId="1" applyFont="1" applyFill="1" applyBorder="1" applyAlignment="1">
      <alignment horizontal="center" vertical="center"/>
    </xf>
    <xf numFmtId="43" fontId="7" fillId="5" borderId="1" xfId="1" applyFont="1" applyFill="1" applyBorder="1" applyAlignment="1">
      <alignment horizontal="center" vertical="center"/>
    </xf>
    <xf numFmtId="164" fontId="5" fillId="0" borderId="5" xfId="1" applyNumberFormat="1" applyFont="1" applyBorder="1" applyAlignment="1">
      <alignment horizontal="center" vertical="center"/>
    </xf>
    <xf numFmtId="0" fontId="5" fillId="2" borderId="2" xfId="0" applyFont="1" applyFill="1" applyBorder="1" applyAlignment="1">
      <alignment horizontal="left" vertical="top" wrapText="1"/>
    </xf>
    <xf numFmtId="0" fontId="5" fillId="0" borderId="1" xfId="0" applyFont="1" applyBorder="1" applyAlignment="1">
      <alignment horizontal="right" vertical="top" wrapText="1"/>
    </xf>
    <xf numFmtId="164" fontId="5" fillId="0" borderId="1" xfId="1" applyNumberFormat="1" applyFont="1" applyBorder="1" applyAlignment="1">
      <alignment horizontal="center" vertical="center"/>
    </xf>
    <xf numFmtId="2" fontId="0" fillId="0" borderId="0" xfId="0" applyNumberFormat="1" applyBorder="1"/>
    <xf numFmtId="0" fontId="2" fillId="0" borderId="1" xfId="0" applyFont="1" applyBorder="1" applyAlignment="1">
      <alignment horizontal="center" vertical="center"/>
    </xf>
    <xf numFmtId="49" fontId="6" fillId="0" borderId="1" xfId="0" applyNumberFormat="1" applyFont="1" applyBorder="1" applyAlignment="1">
      <alignment horizontal="justify" vertical="center" wrapText="1"/>
    </xf>
    <xf numFmtId="0" fontId="7" fillId="0" borderId="1" xfId="0" applyFont="1" applyBorder="1" applyAlignment="1">
      <alignment horizontal="justify"/>
    </xf>
    <xf numFmtId="0" fontId="6" fillId="0" borderId="2" xfId="0" applyFont="1" applyBorder="1" applyAlignment="1">
      <alignment horizontal="justify" vertical="top" wrapText="1"/>
    </xf>
    <xf numFmtId="43" fontId="0" fillId="0" borderId="1" xfId="0" applyNumberFormat="1" applyBorder="1"/>
    <xf numFmtId="0" fontId="0" fillId="0" borderId="1" xfId="0" applyBorder="1"/>
    <xf numFmtId="0" fontId="2" fillId="3" borderId="1" xfId="0" applyFont="1" applyFill="1" applyBorder="1" applyAlignment="1">
      <alignment horizontal="center" vertical="center" wrapText="1"/>
    </xf>
    <xf numFmtId="43" fontId="2" fillId="3" borderId="1" xfId="1" applyNumberFormat="1" applyFont="1" applyFill="1" applyBorder="1" applyAlignment="1">
      <alignment horizontal="center" vertical="center"/>
    </xf>
    <xf numFmtId="164" fontId="2" fillId="3" borderId="5" xfId="1" applyNumberFormat="1" applyFont="1" applyFill="1" applyBorder="1" applyAlignment="1">
      <alignment horizontal="center" vertical="center" wrapText="1"/>
    </xf>
    <xf numFmtId="0" fontId="2" fillId="3" borderId="1" xfId="0" applyFont="1" applyFill="1" applyBorder="1" applyAlignment="1">
      <alignment horizontal="left" vertical="center"/>
    </xf>
    <xf numFmtId="164" fontId="2" fillId="0" borderId="1" xfId="0" applyNumberFormat="1" applyFont="1" applyBorder="1" applyAlignment="1">
      <alignment vertical="center"/>
    </xf>
    <xf numFmtId="43" fontId="4" fillId="0" borderId="1" xfId="1" applyFont="1" applyBorder="1" applyAlignment="1">
      <alignment horizontal="center" vertical="center"/>
    </xf>
    <xf numFmtId="164" fontId="5" fillId="0" borderId="1" xfId="1" applyNumberFormat="1" applyFont="1" applyBorder="1" applyAlignment="1">
      <alignment vertic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8" fillId="0" borderId="0" xfId="0" applyFont="1" applyBorder="1" applyAlignment="1">
      <alignment horizontal="center"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4" xfId="0" applyFont="1" applyBorder="1" applyAlignment="1">
      <alignment horizontal="right" vertical="center" wrapText="1"/>
    </xf>
    <xf numFmtId="0" fontId="8" fillId="0" borderId="0" xfId="0" applyFont="1" applyBorder="1" applyAlignment="1">
      <alignment horizontal="center" vertic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2" borderId="1" xfId="0" applyFont="1" applyFill="1" applyBorder="1" applyAlignment="1">
      <alignment horizontal="left" vertical="center"/>
    </xf>
    <xf numFmtId="0" fontId="8" fillId="0" borderId="6" xfId="0" applyFont="1" applyBorder="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zoomScaleSheetLayoutView="100" workbookViewId="0">
      <selection sqref="A1:F1"/>
    </sheetView>
  </sheetViews>
  <sheetFormatPr defaultRowHeight="15" x14ac:dyDescent="0.25"/>
  <cols>
    <col min="1" max="1" width="5.42578125" bestFit="1" customWidth="1"/>
    <col min="2" max="2" width="49.5703125" customWidth="1"/>
    <col min="3" max="3" width="9.42578125" bestFit="1" customWidth="1"/>
    <col min="4" max="4" width="5.42578125" style="8" bestFit="1" customWidth="1"/>
    <col min="5" max="5" width="11.42578125" bestFit="1" customWidth="1"/>
    <col min="6" max="6" width="17.85546875" customWidth="1"/>
    <col min="8" max="8" width="10.5703125" customWidth="1"/>
    <col min="11" max="11" width="9.5703125" customWidth="1"/>
  </cols>
  <sheetData>
    <row r="1" spans="1:12" ht="19.5" customHeight="1" x14ac:dyDescent="0.25">
      <c r="A1" s="81" t="s">
        <v>88</v>
      </c>
      <c r="B1" s="81"/>
      <c r="C1" s="81"/>
      <c r="D1" s="81"/>
      <c r="E1" s="81"/>
      <c r="F1" s="81"/>
    </row>
    <row r="2" spans="1:12" ht="23.25" customHeight="1" x14ac:dyDescent="0.25">
      <c r="A2" s="85" t="s">
        <v>89</v>
      </c>
      <c r="B2" s="85"/>
      <c r="C2" s="85"/>
      <c r="D2" s="85"/>
      <c r="E2" s="85"/>
      <c r="F2" s="85"/>
    </row>
    <row r="3" spans="1:12" s="9" customFormat="1" x14ac:dyDescent="0.25">
      <c r="A3" s="23" t="s">
        <v>0</v>
      </c>
      <c r="B3" s="5" t="s">
        <v>1</v>
      </c>
      <c r="C3" s="5" t="s">
        <v>2</v>
      </c>
      <c r="D3" s="5" t="s">
        <v>3</v>
      </c>
      <c r="E3" s="20" t="s">
        <v>4</v>
      </c>
      <c r="F3" s="21" t="s">
        <v>5</v>
      </c>
    </row>
    <row r="4" spans="1:12" s="9" customFormat="1" ht="17.25" customHeight="1" x14ac:dyDescent="0.25">
      <c r="A4" s="71"/>
      <c r="B4" s="74" t="s">
        <v>90</v>
      </c>
      <c r="C4" s="24"/>
      <c r="D4" s="24"/>
      <c r="E4" s="72"/>
      <c r="F4" s="73"/>
    </row>
    <row r="5" spans="1:12" s="9" customFormat="1" x14ac:dyDescent="0.25">
      <c r="A5" s="44">
        <v>1</v>
      </c>
      <c r="B5" s="7" t="s">
        <v>62</v>
      </c>
      <c r="C5" s="45">
        <v>4707.25</v>
      </c>
      <c r="D5" s="46" t="s">
        <v>9</v>
      </c>
      <c r="E5" s="53">
        <v>1306.8</v>
      </c>
      <c r="F5" s="47">
        <v>61514</v>
      </c>
    </row>
    <row r="6" spans="1:12" s="9" customFormat="1" x14ac:dyDescent="0.25">
      <c r="A6" s="44">
        <v>2</v>
      </c>
      <c r="B6" s="14" t="s">
        <v>25</v>
      </c>
      <c r="C6" s="45">
        <v>351.47</v>
      </c>
      <c r="D6" s="46" t="s">
        <v>9</v>
      </c>
      <c r="E6" s="57">
        <v>1306.8</v>
      </c>
      <c r="F6" s="47">
        <f>+E6*C6/100</f>
        <v>4593.0099600000003</v>
      </c>
    </row>
    <row r="7" spans="1:12" s="9" customFormat="1" x14ac:dyDescent="0.25">
      <c r="A7" s="44">
        <v>3</v>
      </c>
      <c r="B7" s="15" t="s">
        <v>64</v>
      </c>
      <c r="C7" s="16">
        <v>10</v>
      </c>
      <c r="D7" s="3" t="s">
        <v>65</v>
      </c>
      <c r="E7" s="16">
        <v>142.18</v>
      </c>
      <c r="F7" s="54">
        <f>+E7*C7</f>
        <v>1421.8000000000002</v>
      </c>
    </row>
    <row r="8" spans="1:12" s="9" customFormat="1" ht="30" x14ac:dyDescent="0.25">
      <c r="A8" s="44">
        <v>4</v>
      </c>
      <c r="B8" s="15" t="s">
        <v>63</v>
      </c>
      <c r="C8" s="50">
        <v>4</v>
      </c>
      <c r="D8" s="3" t="s">
        <v>65</v>
      </c>
      <c r="E8" s="16">
        <v>102.85</v>
      </c>
      <c r="F8" s="54">
        <f>+E8*C8</f>
        <v>411.4</v>
      </c>
    </row>
    <row r="9" spans="1:12" s="9" customFormat="1" x14ac:dyDescent="0.2">
      <c r="A9" s="44">
        <v>5</v>
      </c>
      <c r="B9" s="55" t="s">
        <v>66</v>
      </c>
      <c r="C9" s="49">
        <v>2100</v>
      </c>
      <c r="D9" s="41" t="s">
        <v>6</v>
      </c>
      <c r="E9" s="50">
        <v>121</v>
      </c>
      <c r="F9" s="56">
        <f>+E9*C9/100</f>
        <v>2541</v>
      </c>
    </row>
    <row r="10" spans="1:12" s="9" customFormat="1" x14ac:dyDescent="0.2">
      <c r="A10" s="44">
        <v>6</v>
      </c>
      <c r="B10" s="42" t="s">
        <v>10</v>
      </c>
      <c r="C10" s="49">
        <v>229.5</v>
      </c>
      <c r="D10" s="41" t="s">
        <v>9</v>
      </c>
      <c r="E10" s="50">
        <v>12674.36</v>
      </c>
      <c r="F10" s="56">
        <f t="shared" ref="F10:F14" si="0">+E10*C10/100</f>
        <v>29087.656200000001</v>
      </c>
    </row>
    <row r="11" spans="1:12" s="9" customFormat="1" x14ac:dyDescent="0.25">
      <c r="A11" s="44">
        <v>7</v>
      </c>
      <c r="B11" s="40" t="s">
        <v>19</v>
      </c>
      <c r="C11" s="49">
        <v>4074</v>
      </c>
      <c r="D11" s="41" t="s">
        <v>6</v>
      </c>
      <c r="E11" s="50">
        <v>660</v>
      </c>
      <c r="F11" s="56">
        <f t="shared" si="0"/>
        <v>26888.400000000001</v>
      </c>
    </row>
    <row r="12" spans="1:12" s="9" customFormat="1" x14ac:dyDescent="0.2">
      <c r="A12" s="44">
        <v>8</v>
      </c>
      <c r="B12" s="42" t="s">
        <v>13</v>
      </c>
      <c r="C12" s="49">
        <f>C11</f>
        <v>4074</v>
      </c>
      <c r="D12" s="41" t="s">
        <v>6</v>
      </c>
      <c r="E12" s="50">
        <v>2206.6</v>
      </c>
      <c r="F12" s="56">
        <f t="shared" si="0"/>
        <v>89896.884000000005</v>
      </c>
    </row>
    <row r="13" spans="1:12" s="9" customFormat="1" x14ac:dyDescent="0.2">
      <c r="A13" s="44">
        <v>9</v>
      </c>
      <c r="B13" s="42" t="s">
        <v>12</v>
      </c>
      <c r="C13" s="49">
        <f>C11</f>
        <v>4074</v>
      </c>
      <c r="D13" s="41" t="s">
        <v>6</v>
      </c>
      <c r="E13" s="50">
        <v>2197.52</v>
      </c>
      <c r="F13" s="56">
        <f t="shared" si="0"/>
        <v>89526.964800000002</v>
      </c>
    </row>
    <row r="14" spans="1:12" ht="26.25" x14ac:dyDescent="0.25">
      <c r="A14" s="44">
        <v>10</v>
      </c>
      <c r="B14" s="42" t="s">
        <v>23</v>
      </c>
      <c r="C14" s="49">
        <v>351.47</v>
      </c>
      <c r="D14" s="41" t="s">
        <v>9</v>
      </c>
      <c r="E14" s="50">
        <v>9416.2800000000007</v>
      </c>
      <c r="F14" s="56">
        <f t="shared" si="0"/>
        <v>33095.39931600001</v>
      </c>
      <c r="I14" s="1"/>
      <c r="J14" s="1"/>
      <c r="K14" s="10"/>
      <c r="L14" s="1"/>
    </row>
    <row r="15" spans="1:12" ht="25.5" x14ac:dyDescent="0.25">
      <c r="A15" s="44">
        <v>11</v>
      </c>
      <c r="B15" s="43" t="s">
        <v>11</v>
      </c>
      <c r="C15" s="49">
        <v>238</v>
      </c>
      <c r="D15" s="41" t="s">
        <v>7</v>
      </c>
      <c r="E15" s="50">
        <v>228.9</v>
      </c>
      <c r="F15" s="51">
        <f>+E15*C15</f>
        <v>54478.200000000004</v>
      </c>
      <c r="I15" s="1"/>
      <c r="J15" s="1"/>
      <c r="K15" s="10"/>
      <c r="L15" s="1"/>
    </row>
    <row r="16" spans="1:12" ht="45" x14ac:dyDescent="0.25">
      <c r="A16" s="44">
        <v>12</v>
      </c>
      <c r="B16" s="15" t="s">
        <v>21</v>
      </c>
      <c r="C16" s="49">
        <v>90</v>
      </c>
      <c r="D16" s="41" t="s">
        <v>15</v>
      </c>
      <c r="E16" s="16">
        <v>180.5</v>
      </c>
      <c r="F16" s="51">
        <f>+E16*C16</f>
        <v>16245</v>
      </c>
      <c r="I16" s="1"/>
      <c r="J16" s="1"/>
      <c r="K16" s="10"/>
      <c r="L16" s="1"/>
    </row>
    <row r="17" spans="1:12" ht="26.25" x14ac:dyDescent="0.25">
      <c r="A17" s="44">
        <v>13</v>
      </c>
      <c r="B17" s="38" t="s">
        <v>14</v>
      </c>
      <c r="C17" s="49">
        <v>468.63</v>
      </c>
      <c r="D17" s="41" t="s">
        <v>6</v>
      </c>
      <c r="E17" s="50">
        <v>27747.06</v>
      </c>
      <c r="F17" s="52">
        <v>130030</v>
      </c>
      <c r="I17" s="1"/>
      <c r="J17" s="1"/>
      <c r="K17" s="10"/>
      <c r="L17" s="1"/>
    </row>
    <row r="18" spans="1:12" ht="32.25" customHeight="1" x14ac:dyDescent="0.25">
      <c r="A18" s="44">
        <v>14</v>
      </c>
      <c r="B18" s="66" t="s">
        <v>20</v>
      </c>
      <c r="C18" s="49">
        <v>1890</v>
      </c>
      <c r="D18" s="41" t="s">
        <v>6</v>
      </c>
      <c r="E18" s="50">
        <v>28253.61</v>
      </c>
      <c r="F18" s="52">
        <f>+E18*C18/100</f>
        <v>533993.22899999993</v>
      </c>
      <c r="I18" s="1"/>
      <c r="J18" s="1"/>
      <c r="K18" s="10"/>
      <c r="L18" s="1"/>
    </row>
    <row r="19" spans="1:12" ht="51" x14ac:dyDescent="0.25">
      <c r="A19" s="44">
        <v>15</v>
      </c>
      <c r="B19" s="43" t="s">
        <v>69</v>
      </c>
      <c r="C19" s="49">
        <v>469.53</v>
      </c>
      <c r="D19" s="41" t="s">
        <v>15</v>
      </c>
      <c r="E19" s="50">
        <v>902.53</v>
      </c>
      <c r="F19" s="52">
        <v>423760</v>
      </c>
      <c r="I19" s="1"/>
      <c r="J19" s="1"/>
      <c r="K19" s="10"/>
      <c r="L19" s="1"/>
    </row>
    <row r="20" spans="1:12" ht="38.25" x14ac:dyDescent="0.25">
      <c r="A20" s="44">
        <v>16</v>
      </c>
      <c r="B20" s="43" t="s">
        <v>22</v>
      </c>
      <c r="C20" s="49">
        <v>238</v>
      </c>
      <c r="D20" s="41" t="s">
        <v>15</v>
      </c>
      <c r="E20" s="59">
        <v>49.97</v>
      </c>
      <c r="F20" s="52">
        <f t="shared" ref="F20:F22" si="1">+E20*C20</f>
        <v>11892.86</v>
      </c>
      <c r="I20" s="1"/>
      <c r="J20" s="1"/>
      <c r="K20" s="10"/>
      <c r="L20" s="1"/>
    </row>
    <row r="21" spans="1:12" ht="26.25" x14ac:dyDescent="0.25">
      <c r="A21" s="44">
        <v>17</v>
      </c>
      <c r="B21" s="42" t="s">
        <v>16</v>
      </c>
      <c r="C21" s="49">
        <v>90</v>
      </c>
      <c r="D21" s="41" t="s">
        <v>15</v>
      </c>
      <c r="E21" s="53">
        <v>190.72</v>
      </c>
      <c r="F21" s="52">
        <f t="shared" si="1"/>
        <v>17164.8</v>
      </c>
      <c r="I21" s="1"/>
      <c r="J21" s="64">
        <f>C32+C14</f>
        <v>35820.22</v>
      </c>
      <c r="K21" s="10"/>
      <c r="L21" s="1"/>
    </row>
    <row r="22" spans="1:12" ht="38.25" x14ac:dyDescent="0.25">
      <c r="A22" s="44">
        <v>18</v>
      </c>
      <c r="B22" s="43" t="s">
        <v>55</v>
      </c>
      <c r="C22" s="49">
        <v>1671.58</v>
      </c>
      <c r="D22" s="46" t="s">
        <v>15</v>
      </c>
      <c r="E22" s="58">
        <v>1778.52</v>
      </c>
      <c r="F22" s="52">
        <f t="shared" si="1"/>
        <v>2972938.4616</v>
      </c>
      <c r="I22" s="1"/>
      <c r="J22" s="1"/>
      <c r="K22" s="10"/>
      <c r="L22" s="1"/>
    </row>
    <row r="23" spans="1:12" x14ac:dyDescent="0.25">
      <c r="A23" s="44">
        <v>19</v>
      </c>
      <c r="B23" s="42" t="s">
        <v>17</v>
      </c>
      <c r="C23" s="49">
        <v>16136</v>
      </c>
      <c r="D23" s="41" t="s">
        <v>6</v>
      </c>
      <c r="E23" s="50">
        <v>605</v>
      </c>
      <c r="F23" s="52">
        <f t="shared" ref="F23:F26" si="2">+E23*C23/100</f>
        <v>97622.8</v>
      </c>
      <c r="I23" s="1"/>
      <c r="J23" s="1"/>
      <c r="K23" s="10"/>
      <c r="L23" s="1"/>
    </row>
    <row r="24" spans="1:12" x14ac:dyDescent="0.25">
      <c r="A24" s="44">
        <v>20</v>
      </c>
      <c r="B24" s="42" t="s">
        <v>18</v>
      </c>
      <c r="C24" s="49">
        <v>16136</v>
      </c>
      <c r="D24" s="41" t="s">
        <v>6</v>
      </c>
      <c r="E24" s="50">
        <v>1646.18</v>
      </c>
      <c r="F24" s="52">
        <f t="shared" si="2"/>
        <v>265627.60480000003</v>
      </c>
      <c r="I24" s="1"/>
      <c r="J24" s="1"/>
      <c r="K24" s="10"/>
      <c r="L24" s="1"/>
    </row>
    <row r="25" spans="1:12" ht="51.75" x14ac:dyDescent="0.25">
      <c r="A25" s="44">
        <v>21</v>
      </c>
      <c r="B25" s="67" t="s">
        <v>81</v>
      </c>
      <c r="C25" s="49">
        <v>34857.31</v>
      </c>
      <c r="D25" s="41" t="s">
        <v>6</v>
      </c>
      <c r="E25" s="50">
        <v>2568</v>
      </c>
      <c r="F25" s="52">
        <f>+C25*E25/100</f>
        <v>895135.72080000001</v>
      </c>
      <c r="I25" s="1"/>
      <c r="J25" s="1"/>
      <c r="K25" s="10"/>
      <c r="L25" s="1"/>
    </row>
    <row r="26" spans="1:12" x14ac:dyDescent="0.25">
      <c r="A26" s="44">
        <v>22</v>
      </c>
      <c r="B26" s="43" t="s">
        <v>61</v>
      </c>
      <c r="C26" s="49">
        <v>688</v>
      </c>
      <c r="D26" s="41" t="s">
        <v>6</v>
      </c>
      <c r="E26" s="50">
        <v>1489.68</v>
      </c>
      <c r="F26" s="52">
        <f t="shared" si="2"/>
        <v>10248.9984</v>
      </c>
      <c r="I26" s="1"/>
      <c r="J26" s="1"/>
      <c r="K26" s="10"/>
      <c r="L26" s="1"/>
    </row>
    <row r="27" spans="1:12" ht="38.25" x14ac:dyDescent="0.25">
      <c r="A27" s="44">
        <v>23</v>
      </c>
      <c r="B27" s="68" t="s">
        <v>82</v>
      </c>
      <c r="C27" s="49">
        <v>600</v>
      </c>
      <c r="D27" s="41" t="s">
        <v>7</v>
      </c>
      <c r="E27" s="50">
        <v>1080.2</v>
      </c>
      <c r="F27" s="51">
        <f>+C27*E27</f>
        <v>648120</v>
      </c>
      <c r="I27" s="1"/>
      <c r="J27" s="1"/>
      <c r="K27" s="10"/>
      <c r="L27" s="1"/>
    </row>
    <row r="28" spans="1:12" ht="26.25" customHeight="1" x14ac:dyDescent="0.25">
      <c r="A28" s="44"/>
      <c r="B28" s="82" t="s">
        <v>80</v>
      </c>
      <c r="C28" s="83"/>
      <c r="D28" s="83"/>
      <c r="E28" s="84"/>
      <c r="F28" s="60">
        <f>SUM(F5:F27)</f>
        <v>6416234.1888760002</v>
      </c>
      <c r="I28" s="1"/>
      <c r="J28" s="1"/>
      <c r="K28" s="10"/>
      <c r="L28" s="1"/>
    </row>
    <row r="29" spans="1:12" ht="24" customHeight="1" x14ac:dyDescent="0.25">
      <c r="A29" s="44"/>
      <c r="B29" s="78" t="s">
        <v>86</v>
      </c>
      <c r="C29" s="79"/>
      <c r="D29" s="79"/>
      <c r="E29" s="80"/>
      <c r="F29" s="60"/>
      <c r="I29" s="1"/>
      <c r="J29" s="1"/>
      <c r="K29" s="10"/>
      <c r="L29" s="1"/>
    </row>
    <row r="30" spans="1:12" ht="27" customHeight="1" x14ac:dyDescent="0.25">
      <c r="A30" s="44"/>
      <c r="B30" s="78" t="s">
        <v>87</v>
      </c>
      <c r="C30" s="79"/>
      <c r="D30" s="79"/>
      <c r="E30" s="80"/>
      <c r="F30" s="60"/>
      <c r="I30" s="1"/>
      <c r="J30" s="1"/>
      <c r="K30" s="10"/>
      <c r="L30" s="1"/>
    </row>
    <row r="31" spans="1:12" x14ac:dyDescent="0.25">
      <c r="A31" s="44"/>
      <c r="B31" s="61" t="s">
        <v>96</v>
      </c>
      <c r="C31" s="62"/>
      <c r="D31" s="62"/>
      <c r="E31" s="62"/>
      <c r="F31" s="63"/>
      <c r="I31" s="1"/>
      <c r="J31" s="1"/>
      <c r="K31" s="10"/>
      <c r="L31" s="1"/>
    </row>
    <row r="32" spans="1:12" ht="26.25" x14ac:dyDescent="0.25">
      <c r="A32" s="44">
        <v>1</v>
      </c>
      <c r="B32" s="42" t="s">
        <v>23</v>
      </c>
      <c r="C32" s="49">
        <v>35468.75</v>
      </c>
      <c r="D32" s="41" t="s">
        <v>9</v>
      </c>
      <c r="E32" s="50">
        <v>9416.2800000000007</v>
      </c>
      <c r="F32" s="56">
        <f>+E32*C32/100</f>
        <v>3339836.8125</v>
      </c>
      <c r="I32" s="1"/>
      <c r="J32" s="1"/>
      <c r="K32" s="10"/>
      <c r="L32" s="1"/>
    </row>
    <row r="33" spans="1:12" ht="26.25" x14ac:dyDescent="0.25">
      <c r="A33" s="44">
        <v>2</v>
      </c>
      <c r="B33" s="39" t="s">
        <v>24</v>
      </c>
      <c r="C33" s="49">
        <v>30167</v>
      </c>
      <c r="D33" s="41" t="s">
        <v>6</v>
      </c>
      <c r="E33" s="53">
        <v>4411.82</v>
      </c>
      <c r="F33" s="56">
        <f t="shared" ref="F33:F36" si="3">+E33*C33/100</f>
        <v>1330913.7394000001</v>
      </c>
      <c r="I33" s="1"/>
      <c r="J33" s="1"/>
      <c r="K33" s="10"/>
      <c r="L33" s="1"/>
    </row>
    <row r="34" spans="1:12" x14ac:dyDescent="0.25">
      <c r="A34" s="44">
        <v>3</v>
      </c>
      <c r="B34" s="43" t="s">
        <v>67</v>
      </c>
      <c r="C34" s="49">
        <v>10100</v>
      </c>
      <c r="D34" s="41" t="s">
        <v>6</v>
      </c>
      <c r="E34" s="50">
        <v>3918.2</v>
      </c>
      <c r="F34" s="56">
        <f t="shared" si="3"/>
        <v>395738.2</v>
      </c>
      <c r="I34" s="1"/>
      <c r="J34" s="1"/>
      <c r="K34" s="10"/>
      <c r="L34" s="1"/>
    </row>
    <row r="35" spans="1:12" ht="63.75" x14ac:dyDescent="0.25">
      <c r="A35" s="44">
        <v>4</v>
      </c>
      <c r="B35" s="40" t="s">
        <v>68</v>
      </c>
      <c r="C35" s="49">
        <v>10100</v>
      </c>
      <c r="D35" s="41" t="s">
        <v>15</v>
      </c>
      <c r="E35" s="50">
        <v>248.17</v>
      </c>
      <c r="F35" s="56">
        <f>+E35*C35</f>
        <v>2506517</v>
      </c>
      <c r="I35" s="1"/>
      <c r="J35" s="1"/>
      <c r="K35" s="10"/>
      <c r="L35" s="1"/>
    </row>
    <row r="36" spans="1:12" ht="26.25" x14ac:dyDescent="0.25">
      <c r="A36" s="44">
        <v>5</v>
      </c>
      <c r="B36" s="42" t="s">
        <v>78</v>
      </c>
      <c r="C36" s="49">
        <v>60334</v>
      </c>
      <c r="D36" s="41" t="s">
        <v>9</v>
      </c>
      <c r="E36" s="3">
        <v>1141.25</v>
      </c>
      <c r="F36" s="56">
        <f t="shared" si="3"/>
        <v>688561.77500000002</v>
      </c>
      <c r="I36" s="1"/>
      <c r="J36" s="1"/>
      <c r="K36" s="10"/>
      <c r="L36" s="1"/>
    </row>
    <row r="37" spans="1:12" ht="22.5" customHeight="1" x14ac:dyDescent="0.25">
      <c r="A37" s="48"/>
      <c r="B37" s="86" t="s">
        <v>79</v>
      </c>
      <c r="C37" s="87"/>
      <c r="D37" s="87"/>
      <c r="E37" s="87"/>
      <c r="F37" s="77">
        <f>SUM(F32:F36)</f>
        <v>8261567.5269000009</v>
      </c>
      <c r="H37" s="12"/>
    </row>
    <row r="38" spans="1:12" ht="24.75" customHeight="1" x14ac:dyDescent="0.25">
      <c r="A38" s="70"/>
      <c r="B38" s="78" t="s">
        <v>86</v>
      </c>
      <c r="C38" s="79"/>
      <c r="D38" s="79"/>
      <c r="E38" s="80"/>
      <c r="F38" s="69"/>
    </row>
    <row r="39" spans="1:12" ht="24" customHeight="1" x14ac:dyDescent="0.25">
      <c r="A39" s="70"/>
      <c r="B39" s="78" t="s">
        <v>87</v>
      </c>
      <c r="C39" s="79"/>
      <c r="D39" s="79"/>
      <c r="E39" s="80"/>
      <c r="F39" s="70"/>
    </row>
    <row r="46" spans="1:12" x14ac:dyDescent="0.25">
      <c r="L46" s="13"/>
    </row>
  </sheetData>
  <mergeCells count="8">
    <mergeCell ref="B38:E38"/>
    <mergeCell ref="B39:E39"/>
    <mergeCell ref="A1:F1"/>
    <mergeCell ref="B28:E28"/>
    <mergeCell ref="A2:F2"/>
    <mergeCell ref="B37:E37"/>
    <mergeCell ref="B29:E29"/>
    <mergeCell ref="B30:E30"/>
  </mergeCells>
  <pageMargins left="0.7" right="0.7" top="0.75" bottom="0.75" header="0.3" footer="0.3"/>
  <pageSetup paperSize="9" scale="88" orientation="portrait" r:id="rId1"/>
  <rowBreaks count="1" manualBreakCount="1">
    <brk id="3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topLeftCell="A37" zoomScaleNormal="100" zoomScaleSheetLayoutView="100" workbookViewId="0">
      <selection activeCell="B38" sqref="B38"/>
    </sheetView>
  </sheetViews>
  <sheetFormatPr defaultRowHeight="15" x14ac:dyDescent="0.25"/>
  <cols>
    <col min="1" max="1" width="4.7109375" bestFit="1" customWidth="1"/>
    <col min="2" max="2" width="50.140625" customWidth="1"/>
    <col min="3" max="3" width="6.5703125" bestFit="1" customWidth="1"/>
    <col min="4" max="4" width="6.85546875" bestFit="1" customWidth="1"/>
    <col min="5" max="5" width="11.7109375" customWidth="1"/>
    <col min="6" max="6" width="19.42578125" customWidth="1"/>
  </cols>
  <sheetData>
    <row r="1" spans="1:6" ht="18.75" x14ac:dyDescent="0.25">
      <c r="A1" s="81" t="s">
        <v>88</v>
      </c>
      <c r="B1" s="81"/>
      <c r="C1" s="81"/>
      <c r="D1" s="81"/>
      <c r="E1" s="81"/>
      <c r="F1" s="81"/>
    </row>
    <row r="2" spans="1:6" ht="18.75" x14ac:dyDescent="0.25">
      <c r="A2" s="81" t="s">
        <v>92</v>
      </c>
      <c r="B2" s="81"/>
      <c r="C2" s="81"/>
      <c r="D2" s="81"/>
      <c r="E2" s="81"/>
      <c r="F2" s="81"/>
    </row>
    <row r="3" spans="1:6" ht="18.75" customHeight="1" x14ac:dyDescent="0.25">
      <c r="A3" s="92" t="s">
        <v>89</v>
      </c>
      <c r="B3" s="92"/>
      <c r="C3" s="92"/>
      <c r="D3" s="92"/>
      <c r="E3" s="92"/>
      <c r="F3" s="92"/>
    </row>
    <row r="4" spans="1:6" ht="25.5" customHeight="1" x14ac:dyDescent="0.25">
      <c r="A4" s="11" t="s">
        <v>0</v>
      </c>
      <c r="B4" s="11" t="s">
        <v>1</v>
      </c>
      <c r="C4" s="11" t="s">
        <v>2</v>
      </c>
      <c r="D4" s="11" t="s">
        <v>26</v>
      </c>
      <c r="E4" s="11" t="s">
        <v>27</v>
      </c>
      <c r="F4" s="25" t="s">
        <v>28</v>
      </c>
    </row>
    <row r="5" spans="1:6" ht="18" customHeight="1" x14ac:dyDescent="0.25">
      <c r="A5" s="26"/>
      <c r="B5" s="93" t="s">
        <v>76</v>
      </c>
      <c r="C5" s="94"/>
      <c r="D5" s="94"/>
      <c r="E5" s="94"/>
      <c r="F5" s="95"/>
    </row>
    <row r="6" spans="1:6" ht="121.5" customHeight="1" x14ac:dyDescent="0.25">
      <c r="A6" s="3">
        <v>1</v>
      </c>
      <c r="B6" s="17" t="s">
        <v>29</v>
      </c>
      <c r="C6" s="27">
        <v>6</v>
      </c>
      <c r="D6" s="27" t="s">
        <v>30</v>
      </c>
      <c r="E6" s="16">
        <v>5772.8</v>
      </c>
      <c r="F6" s="18">
        <f>+E6*C6</f>
        <v>34636.800000000003</v>
      </c>
    </row>
    <row r="7" spans="1:6" ht="138.75" customHeight="1" x14ac:dyDescent="0.25">
      <c r="A7" s="3">
        <v>2</v>
      </c>
      <c r="B7" s="32" t="s">
        <v>57</v>
      </c>
      <c r="C7" s="27">
        <v>2</v>
      </c>
      <c r="D7" s="27" t="s">
        <v>30</v>
      </c>
      <c r="E7" s="16">
        <v>11477.4</v>
      </c>
      <c r="F7" s="18">
        <f t="shared" ref="F7:F17" si="0">+E7*C7</f>
        <v>22954.799999999999</v>
      </c>
    </row>
    <row r="8" spans="1:6" ht="93" customHeight="1" x14ac:dyDescent="0.25">
      <c r="A8" s="3">
        <v>3</v>
      </c>
      <c r="B8" s="32" t="s">
        <v>60</v>
      </c>
      <c r="C8" s="4">
        <v>2</v>
      </c>
      <c r="D8" s="3" t="s">
        <v>30</v>
      </c>
      <c r="E8" s="37">
        <v>5712.3</v>
      </c>
      <c r="F8" s="18">
        <f t="shared" si="0"/>
        <v>11424.6</v>
      </c>
    </row>
    <row r="9" spans="1:6" ht="138.75" customHeight="1" x14ac:dyDescent="0.25">
      <c r="A9" s="3">
        <v>4</v>
      </c>
      <c r="B9" s="17" t="s">
        <v>31</v>
      </c>
      <c r="C9" s="27">
        <v>10</v>
      </c>
      <c r="D9" s="3" t="s">
        <v>30</v>
      </c>
      <c r="E9" s="28">
        <v>6237</v>
      </c>
      <c r="F9" s="18">
        <f t="shared" si="0"/>
        <v>62370</v>
      </c>
    </row>
    <row r="10" spans="1:6" ht="59.25" customHeight="1" x14ac:dyDescent="0.25">
      <c r="A10" s="3">
        <v>5</v>
      </c>
      <c r="B10" s="35" t="s">
        <v>56</v>
      </c>
      <c r="C10" s="27">
        <v>10</v>
      </c>
      <c r="D10" s="3" t="s">
        <v>30</v>
      </c>
      <c r="E10" s="28">
        <v>1082.95</v>
      </c>
      <c r="F10" s="18">
        <f t="shared" si="0"/>
        <v>10829.5</v>
      </c>
    </row>
    <row r="11" spans="1:6" ht="60" x14ac:dyDescent="0.25">
      <c r="A11" s="3">
        <v>6</v>
      </c>
      <c r="B11" s="17" t="s">
        <v>32</v>
      </c>
      <c r="C11" s="27">
        <v>4</v>
      </c>
      <c r="D11" s="3" t="s">
        <v>30</v>
      </c>
      <c r="E11" s="28">
        <v>2376</v>
      </c>
      <c r="F11" s="18">
        <f t="shared" si="0"/>
        <v>9504</v>
      </c>
    </row>
    <row r="12" spans="1:6" ht="32.25" customHeight="1" x14ac:dyDescent="0.25">
      <c r="A12" s="3">
        <v>7</v>
      </c>
      <c r="B12" s="17" t="s">
        <v>33</v>
      </c>
      <c r="C12" s="27">
        <v>10</v>
      </c>
      <c r="D12" s="3" t="s">
        <v>30</v>
      </c>
      <c r="E12" s="4">
        <v>497.2</v>
      </c>
      <c r="F12" s="18">
        <f t="shared" si="0"/>
        <v>4972</v>
      </c>
    </row>
    <row r="13" spans="1:6" ht="30" customHeight="1" x14ac:dyDescent="0.25">
      <c r="A13" s="3">
        <v>8</v>
      </c>
      <c r="B13" s="17" t="s">
        <v>34</v>
      </c>
      <c r="C13" s="27">
        <v>4</v>
      </c>
      <c r="D13" s="3" t="s">
        <v>30</v>
      </c>
      <c r="E13" s="28">
        <v>2882</v>
      </c>
      <c r="F13" s="18">
        <f t="shared" si="0"/>
        <v>11528</v>
      </c>
    </row>
    <row r="14" spans="1:6" ht="31.5" customHeight="1" x14ac:dyDescent="0.25">
      <c r="A14" s="3">
        <v>9</v>
      </c>
      <c r="B14" s="17" t="s">
        <v>35</v>
      </c>
      <c r="C14" s="27">
        <v>10</v>
      </c>
      <c r="D14" s="3" t="s">
        <v>30</v>
      </c>
      <c r="E14" s="3">
        <v>843.92</v>
      </c>
      <c r="F14" s="18">
        <f t="shared" si="0"/>
        <v>8439.1999999999989</v>
      </c>
    </row>
    <row r="15" spans="1:6" ht="30" x14ac:dyDescent="0.25">
      <c r="A15" s="3">
        <v>10</v>
      </c>
      <c r="B15" s="17" t="s">
        <v>36</v>
      </c>
      <c r="C15" s="27">
        <f>2+8</f>
        <v>10</v>
      </c>
      <c r="D15" s="3" t="s">
        <v>30</v>
      </c>
      <c r="E15" s="16">
        <v>1109.46</v>
      </c>
      <c r="F15" s="18">
        <f t="shared" si="0"/>
        <v>11094.6</v>
      </c>
    </row>
    <row r="16" spans="1:6" ht="80.25" customHeight="1" x14ac:dyDescent="0.25">
      <c r="A16" s="3">
        <v>11</v>
      </c>
      <c r="B16" s="7" t="s">
        <v>91</v>
      </c>
      <c r="C16" s="29">
        <v>700</v>
      </c>
      <c r="D16" s="6" t="s">
        <v>8</v>
      </c>
      <c r="E16" s="76">
        <v>226</v>
      </c>
      <c r="F16" s="18">
        <f t="shared" si="0"/>
        <v>158200</v>
      </c>
    </row>
    <row r="17" spans="1:9" ht="154.5" customHeight="1" x14ac:dyDescent="0.25">
      <c r="A17" s="3">
        <v>12</v>
      </c>
      <c r="B17" s="19" t="s">
        <v>59</v>
      </c>
      <c r="C17" s="3">
        <v>15</v>
      </c>
      <c r="D17" s="3" t="s">
        <v>30</v>
      </c>
      <c r="E17" s="16">
        <v>14748</v>
      </c>
      <c r="F17" s="18">
        <f t="shared" si="0"/>
        <v>221220</v>
      </c>
    </row>
    <row r="18" spans="1:9" ht="24" customHeight="1" x14ac:dyDescent="0.25">
      <c r="A18" s="11"/>
      <c r="B18" s="78" t="s">
        <v>93</v>
      </c>
      <c r="C18" s="79"/>
      <c r="D18" s="79"/>
      <c r="E18" s="80"/>
      <c r="F18" s="25">
        <f>SUM(F6:F17)</f>
        <v>567173.5</v>
      </c>
    </row>
    <row r="19" spans="1:9" ht="45" customHeight="1" x14ac:dyDescent="0.25">
      <c r="A19" s="65"/>
      <c r="B19" s="78" t="s">
        <v>86</v>
      </c>
      <c r="C19" s="79"/>
      <c r="D19" s="79"/>
      <c r="E19" s="80"/>
      <c r="F19" s="25"/>
    </row>
    <row r="20" spans="1:9" ht="43.5" customHeight="1" x14ac:dyDescent="0.25">
      <c r="A20" s="65"/>
      <c r="B20" s="78" t="s">
        <v>87</v>
      </c>
      <c r="C20" s="79"/>
      <c r="D20" s="79"/>
      <c r="E20" s="80"/>
      <c r="F20" s="25"/>
    </row>
    <row r="21" spans="1:9" x14ac:dyDescent="0.25">
      <c r="A21" s="11"/>
      <c r="B21" s="91" t="s">
        <v>94</v>
      </c>
      <c r="C21" s="91"/>
      <c r="D21" s="91"/>
      <c r="E21" s="91"/>
      <c r="F21" s="22"/>
    </row>
    <row r="22" spans="1:9" ht="139.5" customHeight="1" x14ac:dyDescent="0.25">
      <c r="A22" s="3">
        <v>1</v>
      </c>
      <c r="B22" s="17" t="s">
        <v>71</v>
      </c>
      <c r="C22" s="36">
        <v>800</v>
      </c>
      <c r="D22" s="3" t="s">
        <v>8</v>
      </c>
      <c r="E22" s="4"/>
      <c r="F22" s="18"/>
    </row>
    <row r="23" spans="1:9" ht="137.25" customHeight="1" x14ac:dyDescent="0.25">
      <c r="A23" s="3">
        <v>2</v>
      </c>
      <c r="B23" s="17" t="s">
        <v>37</v>
      </c>
      <c r="C23" s="27">
        <v>400</v>
      </c>
      <c r="D23" s="3" t="s">
        <v>8</v>
      </c>
      <c r="E23" s="4"/>
      <c r="F23" s="18"/>
    </row>
    <row r="24" spans="1:9" ht="141.75" customHeight="1" x14ac:dyDescent="0.25">
      <c r="A24" s="3">
        <v>3</v>
      </c>
      <c r="B24" s="17" t="s">
        <v>38</v>
      </c>
      <c r="C24" s="27">
        <v>350</v>
      </c>
      <c r="D24" s="3" t="s">
        <v>8</v>
      </c>
      <c r="E24" s="4"/>
      <c r="F24" s="18"/>
      <c r="I24">
        <f>SUM(I22:I23)</f>
        <v>0</v>
      </c>
    </row>
    <row r="25" spans="1:9" ht="138.75" customHeight="1" x14ac:dyDescent="0.25">
      <c r="A25" s="3">
        <v>4</v>
      </c>
      <c r="B25" s="17" t="s">
        <v>77</v>
      </c>
      <c r="C25" s="27">
        <v>200</v>
      </c>
      <c r="D25" s="3" t="s">
        <v>7</v>
      </c>
      <c r="E25" s="4"/>
      <c r="F25" s="18"/>
    </row>
    <row r="26" spans="1:9" ht="168.75" customHeight="1" x14ac:dyDescent="0.25">
      <c r="A26" s="3">
        <v>5</v>
      </c>
      <c r="B26" s="17" t="s">
        <v>70</v>
      </c>
      <c r="C26" s="27">
        <v>36</v>
      </c>
      <c r="D26" s="3" t="s">
        <v>30</v>
      </c>
      <c r="E26" s="4"/>
      <c r="F26" s="18"/>
    </row>
    <row r="27" spans="1:9" ht="165" customHeight="1" x14ac:dyDescent="0.25">
      <c r="A27" s="3">
        <v>6</v>
      </c>
      <c r="B27" s="17" t="s">
        <v>39</v>
      </c>
      <c r="C27" s="27">
        <v>7</v>
      </c>
      <c r="D27" s="3" t="s">
        <v>30</v>
      </c>
      <c r="E27" s="3"/>
      <c r="F27" s="18"/>
    </row>
    <row r="28" spans="1:9" ht="165.75" customHeight="1" x14ac:dyDescent="0.25">
      <c r="A28" s="3">
        <v>7</v>
      </c>
      <c r="B28" s="17" t="s">
        <v>40</v>
      </c>
      <c r="C28" s="27">
        <v>5</v>
      </c>
      <c r="D28" s="3" t="s">
        <v>30</v>
      </c>
      <c r="E28" s="3"/>
      <c r="F28" s="18"/>
    </row>
    <row r="29" spans="1:9" ht="168" customHeight="1" x14ac:dyDescent="0.25">
      <c r="A29" s="3">
        <v>8</v>
      </c>
      <c r="B29" s="17" t="s">
        <v>41</v>
      </c>
      <c r="C29" s="27">
        <v>20</v>
      </c>
      <c r="D29" s="3" t="s">
        <v>30</v>
      </c>
      <c r="E29" s="4"/>
      <c r="F29" s="18"/>
    </row>
    <row r="30" spans="1:9" ht="150" x14ac:dyDescent="0.25">
      <c r="A30" s="3">
        <v>9</v>
      </c>
      <c r="B30" s="7" t="s">
        <v>72</v>
      </c>
      <c r="C30" s="27">
        <v>15</v>
      </c>
      <c r="D30" s="3" t="s">
        <v>30</v>
      </c>
      <c r="E30" s="4"/>
      <c r="F30" s="18"/>
    </row>
    <row r="31" spans="1:9" ht="150" x14ac:dyDescent="0.25">
      <c r="A31" s="3">
        <v>10</v>
      </c>
      <c r="B31" s="7" t="s">
        <v>73</v>
      </c>
      <c r="C31" s="27">
        <v>5</v>
      </c>
      <c r="D31" s="3" t="s">
        <v>30</v>
      </c>
      <c r="E31" s="4"/>
      <c r="F31" s="18"/>
    </row>
    <row r="32" spans="1:9" ht="150" x14ac:dyDescent="0.25">
      <c r="A32" s="3">
        <v>11</v>
      </c>
      <c r="B32" s="7" t="s">
        <v>42</v>
      </c>
      <c r="C32" s="27">
        <v>10</v>
      </c>
      <c r="D32" s="3" t="s">
        <v>30</v>
      </c>
      <c r="E32" s="3"/>
      <c r="F32" s="18"/>
    </row>
    <row r="33" spans="1:6" ht="150" x14ac:dyDescent="0.25">
      <c r="A33" s="3">
        <v>12</v>
      </c>
      <c r="B33" s="7" t="s">
        <v>43</v>
      </c>
      <c r="C33" s="27">
        <v>15</v>
      </c>
      <c r="D33" s="3" t="s">
        <v>30</v>
      </c>
      <c r="E33" s="3"/>
      <c r="F33" s="18"/>
    </row>
    <row r="34" spans="1:6" ht="152.25" customHeight="1" x14ac:dyDescent="0.25">
      <c r="A34" s="3">
        <v>13</v>
      </c>
      <c r="B34" s="17" t="s">
        <v>74</v>
      </c>
      <c r="C34" s="27">
        <v>15</v>
      </c>
      <c r="D34" s="3" t="s">
        <v>30</v>
      </c>
      <c r="E34" s="4"/>
      <c r="F34" s="18"/>
    </row>
    <row r="35" spans="1:6" ht="151.5" customHeight="1" x14ac:dyDescent="0.25">
      <c r="A35" s="3">
        <v>14</v>
      </c>
      <c r="B35" s="35" t="s">
        <v>44</v>
      </c>
      <c r="C35" s="27">
        <v>20</v>
      </c>
      <c r="D35" s="3" t="s">
        <v>30</v>
      </c>
      <c r="E35" s="4"/>
      <c r="F35" s="18"/>
    </row>
    <row r="36" spans="1:6" ht="150" customHeight="1" x14ac:dyDescent="0.25">
      <c r="A36" s="3">
        <v>15</v>
      </c>
      <c r="B36" s="17" t="s">
        <v>45</v>
      </c>
      <c r="C36" s="27">
        <v>10</v>
      </c>
      <c r="D36" s="3" t="s">
        <v>30</v>
      </c>
      <c r="E36" s="3"/>
      <c r="F36" s="18"/>
    </row>
    <row r="37" spans="1:6" ht="148.5" customHeight="1" x14ac:dyDescent="0.25">
      <c r="A37" s="3">
        <v>16</v>
      </c>
      <c r="B37" s="17" t="s">
        <v>46</v>
      </c>
      <c r="C37" s="3">
        <v>12</v>
      </c>
      <c r="D37" s="3" t="s">
        <v>30</v>
      </c>
      <c r="E37" s="4"/>
      <c r="F37" s="18"/>
    </row>
    <row r="38" spans="1:6" ht="153" customHeight="1" x14ac:dyDescent="0.25">
      <c r="A38" s="3">
        <v>17</v>
      </c>
      <c r="B38" s="17" t="s">
        <v>75</v>
      </c>
      <c r="C38" s="27">
        <v>12</v>
      </c>
      <c r="D38" s="30" t="s">
        <v>30</v>
      </c>
      <c r="E38" s="31"/>
      <c r="F38" s="18"/>
    </row>
    <row r="39" spans="1:6" ht="151.5" customHeight="1" x14ac:dyDescent="0.25">
      <c r="A39" s="3">
        <v>18</v>
      </c>
      <c r="B39" s="17" t="s">
        <v>47</v>
      </c>
      <c r="C39" s="3">
        <v>14</v>
      </c>
      <c r="D39" s="3" t="s">
        <v>30</v>
      </c>
      <c r="E39" s="4"/>
      <c r="F39" s="18"/>
    </row>
    <row r="40" spans="1:6" ht="152.25" customHeight="1" x14ac:dyDescent="0.25">
      <c r="A40" s="3">
        <v>19</v>
      </c>
      <c r="B40" s="17" t="s">
        <v>48</v>
      </c>
      <c r="C40" s="3">
        <v>10</v>
      </c>
      <c r="D40" s="3" t="s">
        <v>30</v>
      </c>
      <c r="E40" s="3"/>
      <c r="F40" s="18"/>
    </row>
    <row r="41" spans="1:6" ht="151.5" customHeight="1" x14ac:dyDescent="0.25">
      <c r="A41" s="3">
        <v>20</v>
      </c>
      <c r="B41" s="17" t="s">
        <v>49</v>
      </c>
      <c r="C41" s="3">
        <v>25</v>
      </c>
      <c r="D41" s="3" t="s">
        <v>30</v>
      </c>
      <c r="E41" s="4"/>
      <c r="F41" s="18"/>
    </row>
    <row r="42" spans="1:6" ht="153.75" customHeight="1" x14ac:dyDescent="0.25">
      <c r="A42" s="3">
        <v>21</v>
      </c>
      <c r="B42" s="17" t="s">
        <v>50</v>
      </c>
      <c r="C42" s="3">
        <v>15</v>
      </c>
      <c r="D42" s="3" t="s">
        <v>30</v>
      </c>
      <c r="E42" s="4"/>
      <c r="F42" s="18"/>
    </row>
    <row r="43" spans="1:6" ht="122.25" customHeight="1" x14ac:dyDescent="0.25">
      <c r="A43" s="3">
        <v>22</v>
      </c>
      <c r="B43" s="17" t="s">
        <v>51</v>
      </c>
      <c r="C43" s="3">
        <v>20</v>
      </c>
      <c r="D43" s="3" t="s">
        <v>30</v>
      </c>
      <c r="E43" s="4"/>
      <c r="F43" s="18"/>
    </row>
    <row r="44" spans="1:6" ht="124.5" customHeight="1" x14ac:dyDescent="0.25">
      <c r="A44" s="3">
        <v>23</v>
      </c>
      <c r="B44" s="17" t="s">
        <v>52</v>
      </c>
      <c r="C44" s="3">
        <v>12</v>
      </c>
      <c r="D44" s="3" t="s">
        <v>30</v>
      </c>
      <c r="E44" s="4"/>
      <c r="F44" s="18"/>
    </row>
    <row r="45" spans="1:6" ht="155.25" customHeight="1" x14ac:dyDescent="0.25">
      <c r="A45" s="3">
        <v>24</v>
      </c>
      <c r="B45" s="17" t="s">
        <v>53</v>
      </c>
      <c r="C45" s="3">
        <v>30</v>
      </c>
      <c r="D45" s="3" t="s">
        <v>30</v>
      </c>
      <c r="E45" s="4"/>
      <c r="F45" s="18"/>
    </row>
    <row r="46" spans="1:6" ht="149.25" customHeight="1" x14ac:dyDescent="0.25">
      <c r="A46" s="3">
        <v>25</v>
      </c>
      <c r="B46" s="17" t="s">
        <v>54</v>
      </c>
      <c r="C46" s="3">
        <v>7</v>
      </c>
      <c r="D46" s="3" t="s">
        <v>30</v>
      </c>
      <c r="E46" s="3"/>
      <c r="F46" s="18"/>
    </row>
    <row r="47" spans="1:6" ht="45" x14ac:dyDescent="0.25">
      <c r="A47" s="3">
        <v>26</v>
      </c>
      <c r="B47" s="17" t="s">
        <v>58</v>
      </c>
      <c r="C47" s="33">
        <v>10</v>
      </c>
      <c r="D47" s="3" t="s">
        <v>30</v>
      </c>
      <c r="E47" s="34"/>
      <c r="F47" s="18"/>
    </row>
    <row r="48" spans="1:6" ht="45" x14ac:dyDescent="0.25">
      <c r="A48" s="3">
        <v>27</v>
      </c>
      <c r="B48" s="32" t="s">
        <v>83</v>
      </c>
      <c r="C48" s="27">
        <v>3</v>
      </c>
      <c r="D48" s="3" t="s">
        <v>84</v>
      </c>
      <c r="E48" s="18"/>
      <c r="F48" s="18"/>
    </row>
    <row r="49" spans="1:6" ht="30" x14ac:dyDescent="0.25">
      <c r="A49" s="3">
        <v>28</v>
      </c>
      <c r="B49" s="17" t="s">
        <v>85</v>
      </c>
      <c r="C49" s="27">
        <v>3</v>
      </c>
      <c r="D49" s="3" t="s">
        <v>84</v>
      </c>
      <c r="E49" s="18"/>
      <c r="F49" s="18"/>
    </row>
    <row r="50" spans="1:6" ht="27.75" customHeight="1" x14ac:dyDescent="0.25">
      <c r="A50" s="2"/>
      <c r="B50" s="88" t="s">
        <v>95</v>
      </c>
      <c r="C50" s="89"/>
      <c r="D50" s="89"/>
      <c r="E50" s="90"/>
      <c r="F50" s="75"/>
    </row>
  </sheetData>
  <mergeCells count="9">
    <mergeCell ref="A1:F1"/>
    <mergeCell ref="B50:E50"/>
    <mergeCell ref="B21:E21"/>
    <mergeCell ref="A2:F2"/>
    <mergeCell ref="A3:F3"/>
    <mergeCell ref="B5:F5"/>
    <mergeCell ref="B18:E18"/>
    <mergeCell ref="B19:E19"/>
    <mergeCell ref="B20:E20"/>
  </mergeCells>
  <pageMargins left="0.7" right="0.7" top="0.75" bottom="0.75" header="0.3" footer="0.3"/>
  <pageSetup paperSize="9" scale="85" orientation="portrait" r:id="rId1"/>
  <rowBreaks count="1" manualBreakCount="1">
    <brk id="20" max="5"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BOQ</vt:lpstr>
      <vt:lpstr>Plumbing CSR</vt:lpstr>
      <vt:lpstr>'Plumbing CSR'!Print_Area</vt:lpstr>
      <vt:lpstr>'Summary BOQ'!Print_Area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 Tech</dc:creator>
  <cp:lastModifiedBy>P.D Office</cp:lastModifiedBy>
  <cp:lastPrinted>2017-05-07T15:28:13Z</cp:lastPrinted>
  <dcterms:created xsi:type="dcterms:W3CDTF">2014-01-18T18:43:44Z</dcterms:created>
  <dcterms:modified xsi:type="dcterms:W3CDTF">2017-05-07T15:28:19Z</dcterms:modified>
</cp:coreProperties>
</file>